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codeName="ThisWorkbook" defaultThemeVersion="124226"/>
  <xr:revisionPtr revIDLastSave="0" documentId="8_{06C3A655-C39D-4643-8F31-C1F01E61E3F9}" xr6:coauthVersionLast="47" xr6:coauthVersionMax="47" xr10:uidLastSave="{00000000-0000-0000-0000-000000000000}"/>
  <bookViews>
    <workbookView xWindow="-110" yWindow="-110" windowWidth="19420" windowHeight="1042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<sst xmlns="http://schemas.openxmlformats.org/spreadsheetml/2006/main" count="296" uniqueCount="160">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</sst>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J8" sqref="J8"/>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row>
    <row r="7" spans="1:3" x14ac:dyDescent="0.35">
      <c r="A7" s="31" t="s">
        <v>1</v>
      </c>
      <c r="B7" s="32" t="s">
        <v>153</v>
      </c>
      <c r="C7" s="34"/>
    </row>
    <row r="8" spans="1:3" x14ac:dyDescent="0.35">
      <c r="A8" s="31" t="s">
        <v>2</v>
      </c>
      <c r="B8" s="32" t="s">
        <v>88</v>
      </c>
      <c r="C8" s="33"/>
    </row>
    <row r="9" spans="1:3" x14ac:dyDescent="0.35">
      <c r="A9" s="31" t="s">
        <v>3</v>
      </c>
      <c r="B9" s="32" t="s">
        <v>89</v>
      </c>
      <c r="C9" s="33"/>
    </row>
    <row r="10" spans="1:3" ht="16" thickBot="1" x14ac:dyDescent="0.4">
      <c r="A10" s="35" t="s">
        <v>4</v>
      </c>
      <c r="B10" s="36" t="s">
        <v>86</v>
      </c>
      <c r="C10" s="413"/>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25" zoomScaleNormal="100" workbookViewId="0">
      <selection activeCell="W28" sqref="W28"/>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f>'Cover Page'!C10</f>
        <v>0</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f>'Cover Page'!C8</f>
        <v>0</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f>'Cover Page'!C6</f>
        <v>0</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v>
      </c>
      <c r="F18" s="61" t="e">
        <f>DATE(YEAR(E18)+0,MONTH(E18)+3,DAY(E18)+0)</f>
        <v>#VALUE!</v>
      </c>
      <c r="G18" s="60" t="str">
        <f>"12/31/"&amp;""&amp;'Cover Page'!C$6</f>
        <v>12/31/</v>
      </c>
      <c r="H18" s="62" t="e">
        <f>DATE(YEAR(G18)+0,MONTH(G18)+3,DAY(G18)+0)</f>
        <v>#VALUE!</v>
      </c>
      <c r="I18" s="60" t="str">
        <f>"12/31/"&amp;""&amp;'Cover Page'!C$6</f>
        <v>12/31/</v>
      </c>
      <c r="J18" s="62" t="e">
        <f>DATE(YEAR(I18)+0,MONTH(I18)+3,DAY(I18)+0)</f>
        <v>#VALUE!</v>
      </c>
      <c r="K18" s="60" t="str">
        <f>"12/31/"&amp;""&amp;'Cover Page'!C$6</f>
        <v>12/31/</v>
      </c>
      <c r="L18" s="62" t="e">
        <f>DATE(YEAR(K18)+0,MONTH(K18)+3,DAY(K18)+0)</f>
        <v>#VALUE!</v>
      </c>
      <c r="M18" s="60" t="str">
        <f>"12/31/"&amp;""&amp;'Cover Page'!C$6</f>
        <v>12/31/</v>
      </c>
      <c r="N18" s="62" t="e">
        <f>DATE(YEAR(M18)+0,MONTH(M18)+3,DAY(M18)+0)</f>
        <v>#VALUE!</v>
      </c>
      <c r="O18" s="60" t="str">
        <f>"12/31/"&amp;""&amp;'Cover Page'!C$6</f>
        <v>12/31/</v>
      </c>
      <c r="P18" s="62" t="e">
        <f>DATE(YEAR(O18)+0,MONTH(O18)+3,DAY(O18)+0)</f>
        <v>#VALUE!</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0</v>
      </c>
      <c r="N24" s="78">
        <f>'Pt 2 Premium and Claims'!N51</f>
        <v>0</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c r="L28" s="101"/>
      <c r="M28" s="99"/>
      <c r="N28" s="98"/>
      <c r="O28" s="99"/>
      <c r="P28" s="101"/>
    </row>
    <row r="29" spans="2:16" s="37" customFormat="1" ht="31" x14ac:dyDescent="0.35">
      <c r="B29" s="90"/>
      <c r="C29" s="94"/>
      <c r="D29" s="395" t="s">
        <v>67</v>
      </c>
      <c r="E29" s="99"/>
      <c r="F29" s="101"/>
      <c r="G29" s="97"/>
      <c r="H29" s="98"/>
      <c r="I29" s="99"/>
      <c r="J29" s="100"/>
      <c r="K29" s="99"/>
      <c r="L29" s="101"/>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c r="L31" s="101"/>
      <c r="M31" s="99"/>
      <c r="N31" s="98"/>
      <c r="O31" s="99"/>
      <c r="P31" s="101"/>
    </row>
    <row r="32" spans="2:16" x14ac:dyDescent="0.35">
      <c r="B32" s="75"/>
      <c r="C32" s="94"/>
      <c r="D32" s="393" t="s">
        <v>104</v>
      </c>
      <c r="E32" s="99"/>
      <c r="F32" s="101"/>
      <c r="G32" s="97"/>
      <c r="H32" s="98"/>
      <c r="I32" s="99"/>
      <c r="J32" s="100"/>
      <c r="K32" s="99"/>
      <c r="L32" s="101"/>
      <c r="M32" s="99"/>
      <c r="N32" s="98"/>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c r="L34" s="101"/>
      <c r="M34" s="99"/>
      <c r="N34" s="98"/>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0</v>
      </c>
      <c r="N35" s="104">
        <f t="shared" si="0"/>
        <v>0</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c r="L38" s="101"/>
      <c r="M38" s="99"/>
      <c r="N38" s="101"/>
      <c r="O38" s="99"/>
      <c r="P38" s="101"/>
    </row>
    <row r="39" spans="2:16" x14ac:dyDescent="0.35">
      <c r="B39" s="107"/>
      <c r="C39" s="94">
        <v>4.2</v>
      </c>
      <c r="D39" s="393" t="s">
        <v>19</v>
      </c>
      <c r="E39" s="99"/>
      <c r="F39" s="101"/>
      <c r="G39" s="97"/>
      <c r="H39" s="101"/>
      <c r="I39" s="99"/>
      <c r="J39" s="101"/>
      <c r="K39" s="99"/>
      <c r="L39" s="101"/>
      <c r="M39" s="99"/>
      <c r="N39" s="101"/>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c r="L43" s="97"/>
      <c r="M43" s="102"/>
      <c r="N43" s="97"/>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0</v>
      </c>
      <c r="N44" s="104">
        <f t="shared" si="1"/>
        <v>0</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c r="L47" s="113"/>
      <c r="M47" s="112"/>
      <c r="N47" s="113"/>
      <c r="O47" s="112"/>
      <c r="P47" s="389"/>
    </row>
    <row r="48" spans="2:16" s="37" customFormat="1" x14ac:dyDescent="0.35">
      <c r="B48" s="90"/>
      <c r="C48" s="94">
        <v>5.2</v>
      </c>
      <c r="D48" s="393" t="s">
        <v>27</v>
      </c>
      <c r="E48" s="112"/>
      <c r="F48" s="404"/>
      <c r="G48" s="113"/>
      <c r="H48" s="113"/>
      <c r="I48" s="112"/>
      <c r="J48" s="113"/>
      <c r="K48" s="112"/>
      <c r="L48" s="113"/>
      <c r="M48" s="112"/>
      <c r="N48" s="113"/>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0</v>
      </c>
      <c r="N49" s="116">
        <f>N48/12</f>
        <v>0</v>
      </c>
      <c r="O49" s="115">
        <f t="shared" si="2"/>
        <v>0</v>
      </c>
      <c r="P49" s="116">
        <f t="shared" si="2"/>
        <v>0</v>
      </c>
    </row>
    <row r="50" spans="2:16" ht="45" customHeight="1" x14ac:dyDescent="0.35">
      <c r="B50" s="117"/>
      <c r="C50" s="118"/>
      <c r="D50" s="119"/>
      <c r="E50" s="317" t="str">
        <f>"Grand Total as of "&amp;""&amp;TEXT(E$18,"MM/DD/YYYY")&amp;" for ALL markets in col. 1-12."</f>
        <v>Grand Total as of 12/31/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31" zoomScaleNormal="100" workbookViewId="0">
      <selection activeCell="E34" sqref="E34"/>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f>'Cover Page'!C8</f>
        <v>0</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f>'Cover Page'!C6</f>
        <v>0</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v>
      </c>
      <c r="F19" s="61" t="e">
        <f>DATE(YEAR(E19)+0,MONTH(E19)+3,DAY(E19)+0)</f>
        <v>#VALUE!</v>
      </c>
      <c r="G19" s="60" t="str">
        <f>"12/31/"&amp;""&amp;'Cover Page'!C$6</f>
        <v>12/31/</v>
      </c>
      <c r="H19" s="62" t="e">
        <f>DATE(YEAR(G19)+0,MONTH(G19)+3,DAY(G19)+0)</f>
        <v>#VALUE!</v>
      </c>
      <c r="I19" s="60" t="str">
        <f>"12/31/"&amp;""&amp;'Cover Page'!C$6</f>
        <v>12/31/</v>
      </c>
      <c r="J19" s="62" t="e">
        <f>DATE(YEAR(I19)+0,MONTH(I19)+3,DAY(I19)+0)</f>
        <v>#VALUE!</v>
      </c>
      <c r="K19" s="60" t="str">
        <f>"12/31/"&amp;""&amp;'Cover Page'!C$6</f>
        <v>12/31/</v>
      </c>
      <c r="L19" s="62" t="e">
        <f>DATE(YEAR(K19)+0,MONTH(K19)+3,DAY(K19)+0)</f>
        <v>#VALUE!</v>
      </c>
      <c r="M19" s="60" t="str">
        <f>"12/31/"&amp;""&amp;'Cover Page'!C$6</f>
        <v>12/31/</v>
      </c>
      <c r="N19" s="62" t="e">
        <f>DATE(YEAR(M19)+0,MONTH(M19)+3,DAY(M19)+0)</f>
        <v>#VALUE!</v>
      </c>
      <c r="O19" s="60" t="str">
        <f>"12/31/"&amp;""&amp;'Cover Page'!C$6</f>
        <v>12/31/</v>
      </c>
      <c r="P19" s="62" t="e">
        <f>DATE(YEAR(O19)+0,MONTH(O19)+3,DAY(O19)+0)</f>
        <v>#VALUE!</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c r="L22" s="155"/>
      <c r="M22" s="154"/>
      <c r="N22" s="155"/>
      <c r="O22" s="154"/>
      <c r="P22" s="155"/>
    </row>
    <row r="23" spans="1:16" s="25" customFormat="1" x14ac:dyDescent="0.35">
      <c r="A23" s="37"/>
      <c r="B23" s="75"/>
      <c r="C23" s="76">
        <v>1.2</v>
      </c>
      <c r="D23" s="393" t="s">
        <v>16</v>
      </c>
      <c r="E23" s="154"/>
      <c r="F23" s="155"/>
      <c r="G23" s="154"/>
      <c r="H23" s="155"/>
      <c r="I23" s="154"/>
      <c r="J23" s="155"/>
      <c r="K23" s="154"/>
      <c r="L23" s="155"/>
      <c r="M23" s="154"/>
      <c r="N23" s="155"/>
      <c r="O23" s="154"/>
      <c r="P23" s="155"/>
    </row>
    <row r="24" spans="1:16" s="25" customFormat="1" x14ac:dyDescent="0.35">
      <c r="A24" s="37"/>
      <c r="B24" s="75"/>
      <c r="C24" s="76">
        <v>1.3</v>
      </c>
      <c r="D24" s="393" t="s">
        <v>34</v>
      </c>
      <c r="E24" s="154"/>
      <c r="F24" s="155"/>
      <c r="G24" s="154"/>
      <c r="H24" s="155"/>
      <c r="I24" s="154"/>
      <c r="J24" s="155"/>
      <c r="K24" s="154"/>
      <c r="L24" s="155"/>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c r="L29" s="164"/>
      <c r="M29" s="154"/>
      <c r="N29" s="164"/>
      <c r="O29" s="154"/>
      <c r="P29" s="164"/>
    </row>
    <row r="30" spans="1:16" s="25" customFormat="1" ht="28.5" customHeight="1" x14ac:dyDescent="0.35">
      <c r="A30" s="37"/>
      <c r="B30" s="75"/>
      <c r="C30" s="76"/>
      <c r="D30" s="395" t="s">
        <v>54</v>
      </c>
      <c r="E30" s="165"/>
      <c r="F30" s="155"/>
      <c r="G30" s="165"/>
      <c r="H30" s="155"/>
      <c r="I30" s="165"/>
      <c r="J30" s="155"/>
      <c r="K30" s="165"/>
      <c r="L30" s="155"/>
      <c r="M30" s="165"/>
      <c r="N30" s="155"/>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c r="L32" s="164"/>
      <c r="M32" s="154"/>
      <c r="N32" s="166"/>
      <c r="O32" s="154"/>
      <c r="P32" s="164"/>
    </row>
    <row r="33" spans="1:16" s="37" customFormat="1" ht="31" x14ac:dyDescent="0.35">
      <c r="B33" s="90"/>
      <c r="C33" s="76"/>
      <c r="D33" s="395" t="s">
        <v>44</v>
      </c>
      <c r="E33" s="165"/>
      <c r="F33" s="155"/>
      <c r="G33" s="165"/>
      <c r="H33" s="167"/>
      <c r="I33" s="165"/>
      <c r="J33" s="155"/>
      <c r="K33" s="165"/>
      <c r="L33" s="155"/>
      <c r="M33" s="165"/>
      <c r="N33" s="167"/>
      <c r="O33" s="165"/>
      <c r="P33" s="155"/>
    </row>
    <row r="34" spans="1:16" s="25" customFormat="1" x14ac:dyDescent="0.35">
      <c r="A34" s="37"/>
      <c r="B34" s="75"/>
      <c r="C34" s="76">
        <v>2.2999999999999998</v>
      </c>
      <c r="D34" s="393" t="s">
        <v>28</v>
      </c>
      <c r="E34" s="154"/>
      <c r="F34" s="164"/>
      <c r="G34" s="154"/>
      <c r="H34" s="166"/>
      <c r="I34" s="154"/>
      <c r="J34" s="164"/>
      <c r="K34" s="154"/>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0</v>
      </c>
      <c r="N51" s="104">
        <f>N30+N33+N37+N41+N44+N47+N48+N50</f>
        <v>0</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19" sqref="D19"/>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f>'Cover Page'!C8</f>
        <v>0</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f>'Cover Page'!C6</f>
        <v>0</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c r="C18" s="197"/>
      <c r="D18" s="333"/>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c r="C26" s="197"/>
      <c r="D26" s="333"/>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c r="C33" s="197"/>
      <c r="D33" s="333"/>
      <c r="E33" s="193"/>
    </row>
    <row r="34" spans="2:5" s="184" customFormat="1" ht="35.25" customHeight="1" x14ac:dyDescent="0.35">
      <c r="B34" s="188"/>
      <c r="C34" s="197"/>
      <c r="D34" s="333"/>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c r="C47" s="197"/>
      <c r="D47" s="333"/>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c r="C62" s="202"/>
      <c r="D62" s="333"/>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35.25" customHeight="1" x14ac:dyDescent="0.35">
      <c r="B76" s="188"/>
      <c r="C76" s="202"/>
      <c r="D76" s="333"/>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0" zoomScaleNormal="100" workbookViewId="0">
      <selection activeCell="H37" sqref="H37:H38"/>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f>'Cover Page'!C8</f>
        <v>0</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f>'Cover Page'!C6</f>
        <v>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c r="V22" s="249"/>
      <c r="W22" s="250">
        <f>'Pt 1 Summary of Data'!N24</f>
        <v>0</v>
      </c>
      <c r="X22" s="251">
        <f>SUM(U22:W22)</f>
        <v>0</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c r="V26" s="249"/>
      <c r="W26" s="259">
        <f>'Pt 1 Summary of Data'!N21</f>
        <v>0</v>
      </c>
      <c r="X26" s="251">
        <f>SUM(U26:W26)</f>
        <v>0</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c r="V27" s="249"/>
      <c r="W27" s="259">
        <f>'Pt 1 Summary of Data'!N35</f>
        <v>0</v>
      </c>
      <c r="X27" s="251">
        <f>SUM(U27:W27)</f>
        <v>0</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c r="V30" s="264"/>
      <c r="W30" s="268">
        <f>'Pt 1 Summary of Data'!N49</f>
        <v>0</v>
      </c>
      <c r="X30" s="266">
        <f>SUM(U30:W30)</f>
        <v>0</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f>'Cover Page'!C8</f>
        <v>0</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f>'Cover Page'!C6</f>
        <v>0</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f>'Cover Page'!C8</f>
        <v>0</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f>'Cover Page'!C6</f>
        <v>0</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2022-01-05T21:23:48Z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